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02" sheetId="1" r:id="rId1"/>
  </sheets>
  <externalReferences>
    <externalReference r:id="rId2"/>
  </externalReferences>
  <definedNames>
    <definedName name="_xlnm.Print_Titles" localSheetId="0">'202302'!$1:$4</definedName>
  </definedNames>
  <calcPr calcId="144525"/>
</workbook>
</file>

<file path=xl/sharedStrings.xml><?xml version="1.0" encoding="utf-8"?>
<sst xmlns="http://schemas.openxmlformats.org/spreadsheetml/2006/main" count="101" uniqueCount="83">
  <si>
    <t>行政事业单位支出明细表</t>
  </si>
  <si>
    <t>单位名称：科左中旗财政局</t>
  </si>
  <si>
    <t>单位：元</t>
  </si>
  <si>
    <t>科目代码</t>
  </si>
  <si>
    <t>科目名称</t>
  </si>
  <si>
    <t>财政拨款支出</t>
  </si>
  <si>
    <t>基本支出</t>
  </si>
  <si>
    <t>项目支出</t>
  </si>
  <si>
    <t>类</t>
  </si>
  <si>
    <t>款</t>
  </si>
  <si>
    <t>本月数</t>
  </si>
  <si>
    <t>本年累计</t>
  </si>
  <si>
    <t>合计</t>
  </si>
  <si>
    <t>工资福利支出</t>
  </si>
  <si>
    <t>01</t>
  </si>
  <si>
    <t>基本工资</t>
  </si>
  <si>
    <t>02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</si>
  <si>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</si>
  <si>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</si>
  <si>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</si>
  <si>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</si>
  <si>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</si>
  <si>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</si>
  <si>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</si>
  <si>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</si>
  <si>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</si>
  <si>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</si>
  <si>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</si>
  <si>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</si>
  <si>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</si>
  <si>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</si>
  <si>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住房公积金</t>
  </si>
  <si>
    <t>99</t>
  </si>
  <si>
    <t>其他工资福利支出</t>
  </si>
  <si>
    <t>商品和服务支出</t>
  </si>
  <si>
    <t>办公费</t>
  </si>
  <si>
    <t>印刷费</t>
  </si>
  <si>
    <t>咨询费</t>
  </si>
  <si>
    <t>04</t>
  </si>
  <si>
    <t>手续费</t>
  </si>
  <si>
    <t>05</t>
  </si>
  <si>
    <t>水费</t>
  </si>
  <si>
    <t>06</t>
  </si>
  <si>
    <t>电费</t>
  </si>
  <si>
    <t>邮电费</t>
  </si>
  <si>
    <t>取暖费</t>
  </si>
  <si>
    <t>11</t>
  </si>
  <si>
    <t>差旅费</t>
  </si>
  <si>
    <t>因公出国（境）费用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</si>
  <si>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</si>
  <si>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</si>
  <si>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</si>
  <si>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</si>
  <si>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</si>
  <si>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</si>
  <si>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</si>
  <si>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</si>
  <si>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</si>
  <si>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</si>
  <si>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</si>
  <si>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26</t>
  </si>
  <si>
    <t>劳务费</t>
  </si>
  <si>
    <t>27</t>
  </si>
  <si>
    <t>委托业务费</t>
  </si>
  <si>
    <t>28</t>
  </si>
  <si>
    <t>工会经费</t>
  </si>
  <si>
    <t>31</t>
  </si>
  <si>
    <t>公务用车运行维护费</t>
  </si>
  <si>
    <t xml:space="preserve">  燃料费</t>
  </si>
  <si>
    <t xml:space="preserve">  维修费</t>
  </si>
  <si>
    <t xml:space="preserve">  过桥过路费</t>
  </si>
  <si>
    <t xml:space="preserve">  保险费</t>
  </si>
  <si>
    <t>39</t>
  </si>
  <si>
    <t>其他交通费用</t>
  </si>
  <si>
    <t>其他商品和服务支出</t>
  </si>
  <si>
    <t>对个人和家庭的补助</t>
  </si>
  <si>
    <t>退休费</t>
  </si>
  <si>
    <t>生活补助</t>
  </si>
  <si>
    <t>资本性支出</t>
  </si>
  <si>
    <t>办公设备购置</t>
  </si>
  <si>
    <t>专用设备购置</t>
  </si>
  <si>
    <t>基础设施建设</t>
  </si>
  <si>
    <t>信息网络及软件购置更新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</si>
</sst>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31" fontId="0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\&#22810;&#26639;&#36134;20230101&#33267;202308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多栏账#2023年01月01日-2023年08月31日"/>
    </sheetNames>
    <sheetDataSet>
      <sheetData sheetId="0">
        <row r="141">
          <cell r="H141">
            <v>130668</v>
          </cell>
          <cell r="I141">
            <v>178098</v>
          </cell>
          <cell r="J141">
            <v>29950</v>
          </cell>
        </row>
        <row r="141">
          <cell r="T141">
            <v>22000</v>
          </cell>
          <cell r="U141">
            <v>140088</v>
          </cell>
        </row>
        <row r="141">
          <cell r="Z141">
            <v>4366.15</v>
          </cell>
          <cell r="AA141">
            <v>6478.1</v>
          </cell>
        </row>
        <row r="141">
          <cell r="AD141">
            <v>19127</v>
          </cell>
        </row>
        <row r="141">
          <cell r="AF141">
            <v>19800.6</v>
          </cell>
        </row>
        <row r="141">
          <cell r="AI141">
            <v>4980</v>
          </cell>
        </row>
        <row r="141">
          <cell r="AN141">
            <v>25000</v>
          </cell>
        </row>
        <row r="141">
          <cell r="AP141">
            <v>30015</v>
          </cell>
        </row>
        <row r="141">
          <cell r="AR141">
            <v>3770</v>
          </cell>
          <cell r="AS141">
            <v>32645</v>
          </cell>
          <cell r="AT141">
            <v>571</v>
          </cell>
        </row>
        <row r="141">
          <cell r="AW141">
            <v>15150</v>
          </cell>
        </row>
        <row r="141">
          <cell r="BA141">
            <v>121700</v>
          </cell>
        </row>
        <row r="142">
          <cell r="H142">
            <v>392004</v>
          </cell>
        </row>
        <row r="142">
          <cell r="J142">
            <v>77652</v>
          </cell>
        </row>
        <row r="142">
          <cell r="T142">
            <v>66000</v>
          </cell>
          <cell r="U142">
            <v>426102.8</v>
          </cell>
        </row>
        <row r="142">
          <cell r="X142">
            <v>5</v>
          </cell>
        </row>
        <row r="142">
          <cell r="Z142">
            <v>13860.06</v>
          </cell>
          <cell r="AA142">
            <v>135176.5</v>
          </cell>
        </row>
        <row r="142">
          <cell r="AD142">
            <v>18447</v>
          </cell>
        </row>
        <row r="142">
          <cell r="AF142">
            <v>65508.8</v>
          </cell>
        </row>
        <row r="142">
          <cell r="AI142">
            <v>4980</v>
          </cell>
        </row>
        <row r="142">
          <cell r="AN142">
            <v>43000</v>
          </cell>
          <cell r="AO142">
            <v>160000</v>
          </cell>
          <cell r="AP142">
            <v>30015</v>
          </cell>
        </row>
        <row r="142">
          <cell r="AR142">
            <v>3770</v>
          </cell>
          <cell r="AS142">
            <v>32645</v>
          </cell>
          <cell r="AT142">
            <v>1341</v>
          </cell>
        </row>
        <row r="142">
          <cell r="AW142">
            <v>61050</v>
          </cell>
        </row>
        <row r="142">
          <cell r="BA142">
            <v>198350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13" workbookViewId="0">
      <selection activeCell="E22" sqref="E22"/>
    </sheetView>
  </sheetViews>
  <sheetFormatPr defaultColWidth="9" defaultRowHeight="13.5"/>
  <cols>
    <col min="1" max="1" width="5.625" style="1" customWidth="1"/>
    <col min="2" max="2" width="5.625" style="2" customWidth="1"/>
    <col min="3" max="3" width="28.75" customWidth="1"/>
    <col min="4" max="4" width="15.625" customWidth="1"/>
    <col min="5" max="5" width="16.75" customWidth="1"/>
    <col min="6" max="6" width="15.625" customWidth="1"/>
    <col min="7" max="7" width="16.75" customWidth="1"/>
    <col min="8" max="9" width="15.62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4"/>
      <c r="C2" s="4"/>
      <c r="D2" s="5"/>
      <c r="E2" s="6">
        <v>45016</v>
      </c>
      <c r="F2" s="5"/>
      <c r="G2" s="5"/>
      <c r="H2" s="5"/>
      <c r="I2" s="5" t="s">
        <v>2</v>
      </c>
    </row>
    <row r="3" ht="25" customHeight="1" spans="1:9">
      <c r="A3" s="7" t="s">
        <v>3</v>
      </c>
      <c r="B3" s="8"/>
      <c r="C3" s="7" t="s">
        <v>4</v>
      </c>
      <c r="D3" s="7" t="s">
        <v>5</v>
      </c>
      <c r="E3" s="7"/>
      <c r="F3" s="7" t="s">
        <v>6</v>
      </c>
      <c r="G3" s="7"/>
      <c r="H3" s="7" t="s">
        <v>7</v>
      </c>
      <c r="I3" s="7"/>
    </row>
    <row r="4" ht="25" customHeight="1" spans="1:9">
      <c r="A4" s="7" t="s">
        <v>8</v>
      </c>
      <c r="B4" s="8" t="s">
        <v>9</v>
      </c>
      <c r="C4" s="7"/>
      <c r="D4" s="7" t="s">
        <v>10</v>
      </c>
      <c r="E4" s="7" t="s">
        <v>11</v>
      </c>
      <c r="F4" s="7" t="s">
        <v>10</v>
      </c>
      <c r="G4" s="7" t="s">
        <v>11</v>
      </c>
      <c r="H4" s="7" t="s">
        <v>10</v>
      </c>
      <c r="I4" s="7" t="s">
        <v>11</v>
      </c>
    </row>
    <row r="5" ht="25" customHeight="1" spans="1:9">
      <c r="A5" s="9"/>
      <c r="B5" s="10"/>
      <c r="C5" s="9" t="s">
        <v>12</v>
      </c>
      <c r="D5" s="11">
        <f t="shared" ref="D5:I5" si="0">D6+D17+D44+D47</f>
        <v>784406.85</v>
      </c>
      <c r="E5" s="11">
        <f t="shared" si="0"/>
        <v>1807559.16</v>
      </c>
      <c r="F5" s="11">
        <f t="shared" si="0"/>
        <v>784406.85</v>
      </c>
      <c r="G5" s="11">
        <f t="shared" si="0"/>
        <v>1807559.16</v>
      </c>
      <c r="H5" s="11">
        <f t="shared" si="0"/>
        <v>0</v>
      </c>
      <c r="I5" s="11">
        <f t="shared" si="0"/>
        <v>0</v>
      </c>
    </row>
    <row r="6" ht="25" customHeight="1" spans="1:9">
      <c r="A6" s="9">
        <v>301</v>
      </c>
      <c r="B6" s="10"/>
      <c r="C6" s="9" t="s">
        <v>13</v>
      </c>
      <c r="D6" s="12">
        <f t="shared" ref="D6:I6" si="1">SUM(D7:D16)</f>
        <v>360716</v>
      </c>
      <c r="E6" s="12">
        <f t="shared" si="1"/>
        <v>613308</v>
      </c>
      <c r="F6" s="12">
        <f t="shared" si="1"/>
        <v>360716</v>
      </c>
      <c r="G6" s="12">
        <f t="shared" si="1"/>
        <v>613308</v>
      </c>
      <c r="H6" s="12">
        <f t="shared" si="1"/>
        <v>0</v>
      </c>
      <c r="I6" s="12">
        <f t="shared" si="1"/>
        <v>0</v>
      </c>
    </row>
    <row r="7" ht="25" customHeight="1" spans="1:9">
      <c r="A7" s="7"/>
      <c r="B7" s="8" t="s">
        <v>14</v>
      </c>
      <c r="C7" s="13" t="s">
        <v>15</v>
      </c>
      <c r="D7" s="14">
        <f>F7+H7</f>
        <v>130668</v>
      </c>
      <c r="E7" s="14">
        <f>G7+I7</f>
        <v>392004</v>
      </c>
      <c r="F7" s="14">
        <f>'[1]多栏账#2023年01月01日-2023年08月31日'!$H$141</f>
        <v>130668</v>
      </c>
      <c r="G7" s="14">
        <f>'[1]多栏账#2023年01月01日-2023年08月31日'!$H$142</f>
        <v>392004</v>
      </c>
      <c r="H7" s="14"/>
      <c r="I7" s="14"/>
    </row>
    <row r="8" ht="25" customHeight="1" spans="1:9">
      <c r="A8" s="7"/>
      <c r="B8" s="8" t="s">
        <v>16</v>
      </c>
      <c r="C8" s="15" t="s">
        <v>17</v>
      </c>
      <c r="D8" s="14">
        <f>F8+H8</f>
        <v>178098</v>
      </c>
      <c r="E8" s="14">
        <f>G8+I8</f>
        <v>77652</v>
      </c>
      <c r="F8" s="14">
        <f>'[1]多栏账#2023年01月01日-2023年08月31日'!$I$141</f>
        <v>178098</v>
      </c>
      <c r="G8" s="14">
        <f>'[1]多栏账#2023年01月01日-2023年08月31日'!$J$142</f>
        <v>77652</v>
      </c>
      <c r="H8" s="14"/>
      <c r="I8" s="14"/>
    </row>
    <row r="9" ht="25" customHeight="1" spans="1:9">
      <c r="A9" s="7"/>
      <c r="B9" s="8" t="s">
        <v>18</v>
      </c>
      <c r="C9" s="15" t="s">
        <v>19</v>
      </c>
      <c r="D9" s="14">
        <f>F9+H9</f>
        <v>29950</v>
      </c>
      <c r="E9" s="14">
        <f>G9+I9</f>
        <v>77652</v>
      </c>
      <c r="F9" s="14">
        <f>'[1]多栏账#2023年01月01日-2023年08月31日'!$J$141</f>
        <v>29950</v>
      </c>
      <c r="G9" s="14">
        <f>'[1]多栏账#2023年01月01日-2023年08月31日'!$J$142</f>
        <v>77652</v>
      </c>
      <c r="H9" s="14"/>
      <c r="I9" s="14"/>
    </row>
    <row r="10" ht="25" customHeight="1" spans="1:9">
      <c r="A10" s="7"/>
      <c r="B10" s="8" t="s">
        <v>20</v>
      </c>
      <c r="C10" s="15" t="s">
        <v>21</v>
      </c>
      <c r="D10" s="14"/>
      <c r="E10" s="14"/>
      <c r="F10" s="14"/>
      <c r="G10" s="14"/>
      <c r="H10" s="14"/>
      <c r="I10" s="14"/>
    </row>
    <row r="11" ht="25" customHeight="1" spans="1:9">
      <c r="A11" s="7"/>
      <c r="B11" s="8" t="s">
        <v>22</v>
      </c>
      <c r="C11" s="15" t="s">
        <v>23</v>
      </c>
      <c r="D11" s="14"/>
      <c r="E11" s="14"/>
      <c r="F11" s="14"/>
      <c r="G11" s="14"/>
      <c r="H11" s="14"/>
      <c r="I11" s="14"/>
    </row>
    <row r="12" ht="25" customHeight="1" spans="1:9">
      <c r="A12" s="7"/>
      <c r="B12" s="8" t="s">
        <v>24</v>
      </c>
      <c r="C12" s="15" t="s">
        <v>25</v>
      </c>
      <c r="D12" s="14"/>
      <c r="E12" s="14"/>
      <c r="F12" s="14"/>
      <c r="G12" s="14"/>
      <c r="H12" s="14"/>
      <c r="I12" s="14"/>
    </row>
    <row r="13" ht="25" customHeight="1" spans="1:9">
      <c r="A13" s="7"/>
      <c r="B13" s="8" t="s">
        <v>26</v>
      </c>
      <c r="C13" s="15" t="s">
        <v>27</v>
      </c>
      <c r="D13" s="14"/>
      <c r="E13" s="14"/>
      <c r="F13" s="14"/>
      <c r="G13" s="14"/>
      <c r="H13" s="14"/>
      <c r="I13" s="14"/>
    </row>
    <row r="14" ht="25" customHeight="1" spans="1:9">
      <c r="A14" s="7"/>
      <c r="B14" s="8" t="s">
        <v>28</v>
      </c>
      <c r="C14" s="15" t="s">
        <v>29</v>
      </c>
      <c r="D14" s="14"/>
      <c r="E14" s="14"/>
      <c r="F14" s="14"/>
      <c r="G14" s="14"/>
      <c r="H14" s="14"/>
      <c r="I14" s="14"/>
    </row>
    <row r="15" ht="25" customHeight="1" spans="1:9">
      <c r="A15" s="7"/>
      <c r="B15" s="8" t="s">
        <v>30</v>
      </c>
      <c r="C15" s="15" t="s">
        <v>31</v>
      </c>
      <c r="D15" s="14"/>
      <c r="E15" s="14"/>
      <c r="F15" s="14"/>
      <c r="G15" s="14"/>
      <c r="H15" s="14"/>
      <c r="I15" s="14"/>
    </row>
    <row r="16" ht="25" customHeight="1" spans="1:9">
      <c r="A16" s="7"/>
      <c r="B16" s="8" t="s">
        <v>32</v>
      </c>
      <c r="C16" s="15" t="s">
        <v>33</v>
      </c>
      <c r="D16" s="14">
        <f>F16+H16</f>
        <v>22000</v>
      </c>
      <c r="E16" s="14">
        <f>G16+I16</f>
        <v>66000</v>
      </c>
      <c r="F16" s="14">
        <f>'[1]多栏账#2023年01月01日-2023年08月31日'!$T$141</f>
        <v>22000</v>
      </c>
      <c r="G16" s="14">
        <f>'[1]多栏账#2023年01月01日-2023年08月31日'!$T$142</f>
        <v>66000</v>
      </c>
      <c r="H16" s="14"/>
      <c r="I16" s="14"/>
    </row>
    <row r="17" ht="25" customHeight="1" spans="1:9">
      <c r="A17" s="9">
        <v>302</v>
      </c>
      <c r="B17" s="10"/>
      <c r="C17" s="9" t="s">
        <v>34</v>
      </c>
      <c r="D17" s="12">
        <f t="shared" ref="D17:I17" si="2">SUM(D18:D37)+D42+D43</f>
        <v>301990.85</v>
      </c>
      <c r="E17" s="12">
        <f t="shared" si="2"/>
        <v>995901.16</v>
      </c>
      <c r="F17" s="12">
        <f t="shared" si="2"/>
        <v>301990.85</v>
      </c>
      <c r="G17" s="12">
        <f t="shared" si="2"/>
        <v>995901.16</v>
      </c>
      <c r="H17" s="12">
        <f t="shared" si="2"/>
        <v>0</v>
      </c>
      <c r="I17" s="12">
        <f t="shared" si="2"/>
        <v>0</v>
      </c>
    </row>
    <row r="18" ht="25" customHeight="1" spans="1:9">
      <c r="A18" s="7"/>
      <c r="B18" s="8" t="s">
        <v>14</v>
      </c>
      <c r="C18" s="15" t="s">
        <v>35</v>
      </c>
      <c r="D18" s="14">
        <f>F18+H18</f>
        <v>140088</v>
      </c>
      <c r="E18" s="14">
        <f>G18+I18</f>
        <v>426102.8</v>
      </c>
      <c r="F18" s="14">
        <f>'[1]多栏账#2023年01月01日-2023年08月31日'!$U$141</f>
        <v>140088</v>
      </c>
      <c r="G18" s="14">
        <f>'[1]多栏账#2023年01月01日-2023年08月31日'!$U$142</f>
        <v>426102.8</v>
      </c>
      <c r="H18" s="14"/>
      <c r="I18" s="14"/>
    </row>
    <row r="19" ht="25" customHeight="1" spans="1:9">
      <c r="A19" s="7"/>
      <c r="B19" s="8" t="s">
        <v>16</v>
      </c>
      <c r="C19" s="15" t="s">
        <v>36</v>
      </c>
      <c r="D19" s="14"/>
      <c r="E19" s="14"/>
      <c r="F19" s="14"/>
      <c r="G19" s="14"/>
      <c r="H19" s="14"/>
      <c r="I19" s="14"/>
    </row>
    <row r="20" ht="25" customHeight="1" spans="1:9">
      <c r="A20" s="7"/>
      <c r="B20" s="8" t="s">
        <v>18</v>
      </c>
      <c r="C20" s="15" t="s">
        <v>37</v>
      </c>
      <c r="D20" s="14"/>
      <c r="E20" s="14"/>
      <c r="F20" s="14"/>
      <c r="G20" s="14"/>
      <c r="H20" s="14"/>
      <c r="I20" s="14"/>
    </row>
    <row r="21" ht="25" customHeight="1" spans="1:9">
      <c r="A21" s="7"/>
      <c r="B21" s="8" t="s">
        <v>38</v>
      </c>
      <c r="C21" s="15" t="s">
        <v>39</v>
      </c>
      <c r="D21" s="14"/>
      <c r="E21" s="14">
        <f>G21+I21</f>
        <v>5</v>
      </c>
      <c r="F21" s="14"/>
      <c r="G21" s="14">
        <f>'[1]多栏账#2023年01月01日-2023年08月31日'!$X$142</f>
        <v>5</v>
      </c>
      <c r="H21" s="14"/>
      <c r="I21" s="14"/>
    </row>
    <row r="22" ht="25" customHeight="1" spans="1:9">
      <c r="A22" s="7"/>
      <c r="B22" s="8" t="s">
        <v>40</v>
      </c>
      <c r="C22" s="15" t="s">
        <v>41</v>
      </c>
      <c r="D22" s="14"/>
      <c r="E22" s="14"/>
      <c r="F22" s="14"/>
      <c r="G22" s="14"/>
      <c r="H22" s="14"/>
      <c r="I22" s="14"/>
    </row>
    <row r="23" ht="25" customHeight="1" spans="1:9">
      <c r="A23" s="7"/>
      <c r="B23" s="8" t="s">
        <v>42</v>
      </c>
      <c r="C23" s="15" t="s">
        <v>43</v>
      </c>
      <c r="D23" s="14">
        <f t="shared" ref="D19:D42" si="3">F23+H23</f>
        <v>4366.15</v>
      </c>
      <c r="E23" s="14">
        <f t="shared" ref="E19:E42" si="4">G23+I23</f>
        <v>13860.06</v>
      </c>
      <c r="F23" s="14">
        <f>'[1]多栏账#2023年01月01日-2023年08月31日'!$Z$141</f>
        <v>4366.15</v>
      </c>
      <c r="G23" s="14">
        <f>'[1]多栏账#2023年01月01日-2023年08月31日'!$Z$142</f>
        <v>13860.06</v>
      </c>
      <c r="H23" s="14"/>
      <c r="I23" s="14"/>
    </row>
    <row r="24" ht="25" customHeight="1" spans="1:9">
      <c r="A24" s="7"/>
      <c r="B24" s="8" t="s">
        <v>20</v>
      </c>
      <c r="C24" s="15" t="s">
        <v>44</v>
      </c>
      <c r="D24" s="14">
        <f t="shared" si="3"/>
        <v>6478.1</v>
      </c>
      <c r="E24" s="14">
        <f t="shared" si="4"/>
        <v>135176.5</v>
      </c>
      <c r="F24" s="14">
        <f>'[1]多栏账#2023年01月01日-2023年08月31日'!$AA$141</f>
        <v>6478.1</v>
      </c>
      <c r="G24" s="14">
        <f>'[1]多栏账#2023年01月01日-2023年08月31日'!$AA$142</f>
        <v>135176.5</v>
      </c>
      <c r="H24" s="14"/>
      <c r="I24" s="14"/>
    </row>
    <row r="25" ht="25" customHeight="1" spans="1:9">
      <c r="A25" s="7"/>
      <c r="B25" s="8" t="s">
        <v>22</v>
      </c>
      <c r="C25" s="15" t="s">
        <v>45</v>
      </c>
      <c r="D25" s="14"/>
      <c r="E25" s="14"/>
      <c r="F25" s="14"/>
      <c r="G25" s="14"/>
      <c r="H25" s="14"/>
      <c r="I25" s="14"/>
    </row>
    <row r="26" ht="25" customHeight="1" spans="1:9">
      <c r="A26" s="7"/>
      <c r="B26" s="8" t="s">
        <v>46</v>
      </c>
      <c r="C26" s="15" t="s">
        <v>47</v>
      </c>
      <c r="D26" s="14">
        <f t="shared" si="3"/>
        <v>19127</v>
      </c>
      <c r="E26" s="14">
        <f t="shared" si="4"/>
        <v>18447</v>
      </c>
      <c r="F26" s="14">
        <f>'[1]多栏账#2023年01月01日-2023年08月31日'!$AD$141</f>
        <v>19127</v>
      </c>
      <c r="G26" s="14">
        <f>'[1]多栏账#2023年01月01日-2023年08月31日'!$AD$142</f>
        <v>18447</v>
      </c>
      <c r="H26" s="14"/>
      <c r="I26" s="14"/>
    </row>
    <row r="27" ht="25" customHeight="1" spans="1:9">
      <c r="A27" s="7"/>
      <c r="B27" s="8" t="s">
        <v>28</v>
      </c>
      <c r="C27" s="15" t="s">
        <v>48</v>
      </c>
      <c r="D27" s="14"/>
      <c r="E27" s="14"/>
      <c r="F27" s="14"/>
      <c r="G27" s="14"/>
      <c r="H27" s="14"/>
      <c r="I27" s="14"/>
    </row>
    <row r="28" ht="25" customHeight="1" spans="1:9">
      <c r="A28" s="7"/>
      <c r="B28" s="8" t="s">
        <v>30</v>
      </c>
      <c r="C28" s="15" t="s">
        <v>49</v>
      </c>
      <c r="D28" s="14">
        <f t="shared" si="3"/>
        <v>19800.6</v>
      </c>
      <c r="E28" s="14">
        <f t="shared" si="4"/>
        <v>65508.8</v>
      </c>
      <c r="F28" s="14">
        <f>'[1]多栏账#2023年01月01日-2023年08月31日'!$AF$141</f>
        <v>19800.6</v>
      </c>
      <c r="G28" s="14">
        <f>'[1]多栏账#2023年01月01日-2023年08月31日'!$AF$142</f>
        <v>65508.8</v>
      </c>
      <c r="H28" s="14"/>
      <c r="I28" s="14"/>
    </row>
    <row r="29" ht="25" customHeight="1" spans="1:9">
      <c r="A29" s="7"/>
      <c r="B29" s="8" t="s">
        <v>50</v>
      </c>
      <c r="C29" s="15" t="s">
        <v>51</v>
      </c>
      <c r="D29" s="14"/>
      <c r="E29" s="14"/>
      <c r="F29" s="14"/>
      <c r="G29" s="14"/>
      <c r="H29" s="14"/>
      <c r="I29" s="14"/>
    </row>
    <row r="30" ht="25" customHeight="1" spans="1:9">
      <c r="A30" s="7"/>
      <c r="B30" s="8" t="s">
        <v>52</v>
      </c>
      <c r="C30" s="15" t="s">
        <v>53</v>
      </c>
      <c r="D30" s="14"/>
      <c r="E30" s="14"/>
      <c r="F30" s="14"/>
      <c r="G30" s="14"/>
      <c r="H30" s="14"/>
      <c r="I30" s="14"/>
    </row>
    <row r="31" ht="25" customHeight="1" spans="1:9">
      <c r="A31" s="7"/>
      <c r="B31" s="8" t="s">
        <v>54</v>
      </c>
      <c r="C31" s="15" t="s">
        <v>55</v>
      </c>
      <c r="D31" s="14">
        <f t="shared" si="3"/>
        <v>4980</v>
      </c>
      <c r="E31" s="14">
        <f t="shared" si="4"/>
        <v>4980</v>
      </c>
      <c r="F31" s="14">
        <f>'[1]多栏账#2023年01月01日-2023年08月31日'!$AI$141</f>
        <v>4980</v>
      </c>
      <c r="G31" s="14">
        <f>'[1]多栏账#2023年01月01日-2023年08月31日'!$AI$142</f>
        <v>4980</v>
      </c>
      <c r="H31" s="14"/>
      <c r="I31" s="14"/>
    </row>
    <row r="32" ht="25" customHeight="1" spans="1:9">
      <c r="A32" s="7"/>
      <c r="B32" s="8" t="s">
        <v>56</v>
      </c>
      <c r="C32" s="15" t="s">
        <v>57</v>
      </c>
      <c r="D32" s="14"/>
      <c r="E32" s="14"/>
      <c r="F32" s="14"/>
      <c r="G32" s="14"/>
      <c r="H32" s="14"/>
      <c r="I32" s="14"/>
    </row>
    <row r="33" ht="25" customHeight="1" spans="1:9">
      <c r="A33" s="7"/>
      <c r="B33" s="8" t="s">
        <v>58</v>
      </c>
      <c r="C33" s="15" t="s">
        <v>59</v>
      </c>
      <c r="D33" s="14"/>
      <c r="E33" s="14"/>
      <c r="F33" s="14"/>
      <c r="G33" s="14"/>
      <c r="H33" s="14"/>
      <c r="I33" s="14"/>
    </row>
    <row r="34" ht="25" customHeight="1" spans="1:9">
      <c r="A34" s="7"/>
      <c r="B34" s="8" t="s">
        <v>60</v>
      </c>
      <c r="C34" s="15" t="s">
        <v>61</v>
      </c>
      <c r="D34" s="14">
        <f t="shared" si="3"/>
        <v>25000</v>
      </c>
      <c r="E34" s="14">
        <f t="shared" si="4"/>
        <v>43000</v>
      </c>
      <c r="F34" s="14">
        <f>'[1]多栏账#2023年01月01日-2023年08月31日'!$AN$141</f>
        <v>25000</v>
      </c>
      <c r="G34" s="14">
        <f>'[1]多栏账#2023年01月01日-2023年08月31日'!$AN$142</f>
        <v>43000</v>
      </c>
      <c r="H34" s="14"/>
      <c r="I34" s="14"/>
    </row>
    <row r="35" ht="25" customHeight="1" spans="1:9">
      <c r="A35" s="7"/>
      <c r="B35" s="8" t="s">
        <v>62</v>
      </c>
      <c r="C35" s="15" t="s">
        <v>63</v>
      </c>
      <c r="D35" s="14"/>
      <c r="E35" s="14">
        <f t="shared" si="4"/>
        <v>160000</v>
      </c>
      <c r="F35" s="14"/>
      <c r="G35" s="14">
        <f>'[1]多栏账#2023年01月01日-2023年08月31日'!$AO$142</f>
        <v>160000</v>
      </c>
      <c r="H35" s="14"/>
      <c r="I35" s="14"/>
    </row>
    <row r="36" ht="25" customHeight="1" spans="1:9">
      <c r="A36" s="7"/>
      <c r="B36" s="8" t="s">
        <v>64</v>
      </c>
      <c r="C36" s="15" t="s">
        <v>65</v>
      </c>
      <c r="D36" s="14">
        <f t="shared" si="3"/>
        <v>30015</v>
      </c>
      <c r="E36" s="14">
        <f t="shared" si="4"/>
        <v>30015</v>
      </c>
      <c r="F36" s="14">
        <f>'[1]多栏账#2023年01月01日-2023年08月31日'!$AP$141</f>
        <v>30015</v>
      </c>
      <c r="G36" s="14">
        <f>'[1]多栏账#2023年01月01日-2023年08月31日'!$AP$142</f>
        <v>30015</v>
      </c>
      <c r="H36" s="14"/>
      <c r="I36" s="14"/>
    </row>
    <row r="37" ht="25" customHeight="1" spans="1:9">
      <c r="A37" s="7"/>
      <c r="B37" s="8" t="s">
        <v>66</v>
      </c>
      <c r="C37" s="15" t="s">
        <v>67</v>
      </c>
      <c r="D37" s="14">
        <f t="shared" si="3"/>
        <v>36986</v>
      </c>
      <c r="E37" s="14">
        <f t="shared" si="4"/>
        <v>37756</v>
      </c>
      <c r="F37" s="14">
        <f>SUM(F38:F41)</f>
        <v>36986</v>
      </c>
      <c r="G37" s="14">
        <f>SUM(G38:G41)</f>
        <v>37756</v>
      </c>
      <c r="H37" s="14"/>
      <c r="I37" s="14"/>
    </row>
    <row r="38" ht="25" customHeight="1" spans="1:9">
      <c r="A38" s="7"/>
      <c r="B38" s="8"/>
      <c r="C38" s="15" t="s">
        <v>68</v>
      </c>
      <c r="D38" s="14">
        <f t="shared" si="3"/>
        <v>3770</v>
      </c>
      <c r="E38" s="14">
        <f t="shared" si="4"/>
        <v>3770</v>
      </c>
      <c r="F38" s="14">
        <f>'[1]多栏账#2023年01月01日-2023年08月31日'!$AR$141</f>
        <v>3770</v>
      </c>
      <c r="G38" s="14">
        <f>'[1]多栏账#2023年01月01日-2023年08月31日'!$AR$142</f>
        <v>3770</v>
      </c>
      <c r="H38" s="14"/>
      <c r="I38" s="14"/>
    </row>
    <row r="39" ht="25" customHeight="1" spans="1:9">
      <c r="A39" s="7"/>
      <c r="B39" s="8"/>
      <c r="C39" s="15" t="s">
        <v>69</v>
      </c>
      <c r="D39" s="14">
        <f t="shared" si="3"/>
        <v>32645</v>
      </c>
      <c r="E39" s="14">
        <f t="shared" si="4"/>
        <v>32645</v>
      </c>
      <c r="F39" s="14">
        <f>'[1]多栏账#2023年01月01日-2023年08月31日'!$AS$141</f>
        <v>32645</v>
      </c>
      <c r="G39" s="14">
        <f>'[1]多栏账#2023年01月01日-2023年08月31日'!$AS$142</f>
        <v>32645</v>
      </c>
      <c r="H39" s="14"/>
      <c r="I39" s="14"/>
    </row>
    <row r="40" ht="25" customHeight="1" spans="1:9">
      <c r="A40" s="7"/>
      <c r="B40" s="8"/>
      <c r="C40" s="15" t="s">
        <v>70</v>
      </c>
      <c r="D40" s="14">
        <f t="shared" si="3"/>
        <v>571</v>
      </c>
      <c r="E40" s="14">
        <f t="shared" si="4"/>
        <v>1341</v>
      </c>
      <c r="F40" s="14">
        <f>'[1]多栏账#2023年01月01日-2023年08月31日'!$AT$141</f>
        <v>571</v>
      </c>
      <c r="G40" s="14">
        <f>'[1]多栏账#2023年01月01日-2023年08月31日'!$AT$142</f>
        <v>1341</v>
      </c>
      <c r="H40" s="14"/>
      <c r="I40" s="14"/>
    </row>
    <row r="41" ht="25" customHeight="1" spans="1:9">
      <c r="A41" s="7"/>
      <c r="B41" s="8"/>
      <c r="C41" s="15" t="s">
        <v>71</v>
      </c>
      <c r="D41" s="14"/>
      <c r="E41" s="14"/>
      <c r="F41" s="14"/>
      <c r="G41" s="14"/>
      <c r="H41" s="14"/>
      <c r="I41" s="14"/>
    </row>
    <row r="42" ht="25" customHeight="1" spans="1:9">
      <c r="A42" s="7"/>
      <c r="B42" s="8" t="s">
        <v>72</v>
      </c>
      <c r="C42" s="15" t="s">
        <v>73</v>
      </c>
      <c r="D42" s="14">
        <f t="shared" si="3"/>
        <v>15150</v>
      </c>
      <c r="E42" s="14">
        <f t="shared" si="4"/>
        <v>61050</v>
      </c>
      <c r="F42" s="14">
        <f>'[1]多栏账#2023年01月01日-2023年08月31日'!$AW$141</f>
        <v>15150</v>
      </c>
      <c r="G42" s="14">
        <f>'[1]多栏账#2023年01月01日-2023年08月31日'!$AW$142</f>
        <v>61050</v>
      </c>
      <c r="H42" s="14"/>
      <c r="I42" s="14"/>
    </row>
    <row r="43" ht="25" customHeight="1" spans="1:9">
      <c r="A43" s="7"/>
      <c r="B43" s="8" t="s">
        <v>32</v>
      </c>
      <c r="C43" s="15" t="s">
        <v>74</v>
      </c>
      <c r="D43" s="14"/>
      <c r="E43" s="14"/>
      <c r="F43" s="14"/>
      <c r="G43" s="14"/>
      <c r="H43" s="14"/>
      <c r="I43" s="14"/>
    </row>
    <row r="44" ht="25" customHeight="1" spans="1:9">
      <c r="A44" s="9">
        <v>303</v>
      </c>
      <c r="B44" s="10"/>
      <c r="C44" s="9" t="s">
        <v>75</v>
      </c>
      <c r="D44" s="12"/>
      <c r="E44" s="12">
        <f>SUM(E45:E46)</f>
        <v>0</v>
      </c>
      <c r="F44" s="12"/>
      <c r="G44" s="12">
        <f>SUM(G45:G46)</f>
        <v>0</v>
      </c>
      <c r="H44" s="12">
        <v>0</v>
      </c>
      <c r="I44" s="12">
        <v>0</v>
      </c>
    </row>
    <row r="45" ht="25" customHeight="1" spans="1:9">
      <c r="A45" s="7"/>
      <c r="B45" s="8" t="s">
        <v>16</v>
      </c>
      <c r="C45" s="15" t="s">
        <v>76</v>
      </c>
      <c r="D45" s="14"/>
      <c r="E45" s="14"/>
      <c r="F45" s="14"/>
      <c r="G45" s="14"/>
      <c r="H45" s="14"/>
      <c r="I45" s="14"/>
    </row>
    <row r="46" ht="25" customHeight="1" spans="1:9">
      <c r="A46" s="7"/>
      <c r="B46" s="8" t="s">
        <v>18</v>
      </c>
      <c r="C46" s="15" t="s">
        <v>77</v>
      </c>
      <c r="D46" s="14"/>
      <c r="E46" s="14"/>
      <c r="F46" s="14"/>
      <c r="G46" s="14"/>
      <c r="H46" s="14"/>
      <c r="I46" s="14"/>
    </row>
    <row r="47" ht="25" customHeight="1" spans="1:9">
      <c r="A47" s="9">
        <v>310</v>
      </c>
      <c r="B47" s="10"/>
      <c r="C47" s="9" t="s">
        <v>78</v>
      </c>
      <c r="D47" s="12">
        <f t="shared" ref="D47:I47" si="5">SUM(D48:D51)</f>
        <v>121700</v>
      </c>
      <c r="E47" s="12">
        <f t="shared" si="5"/>
        <v>198350</v>
      </c>
      <c r="F47" s="12">
        <f t="shared" si="5"/>
        <v>121700</v>
      </c>
      <c r="G47" s="12">
        <f t="shared" si="5"/>
        <v>198350</v>
      </c>
      <c r="H47" s="12">
        <f t="shared" si="5"/>
        <v>0</v>
      </c>
      <c r="I47" s="12">
        <f t="shared" si="5"/>
        <v>0</v>
      </c>
    </row>
    <row r="48" ht="25" customHeight="1" spans="1:9">
      <c r="A48" s="7"/>
      <c r="B48" s="8" t="s">
        <v>16</v>
      </c>
      <c r="C48" s="15" t="s">
        <v>79</v>
      </c>
      <c r="D48" s="14">
        <f>F48+H48</f>
        <v>121700</v>
      </c>
      <c r="E48" s="14">
        <f>G48+I48</f>
        <v>198350</v>
      </c>
      <c r="F48" s="14">
        <f>'[1]多栏账#2023年01月01日-2023年08月31日'!$BA$141</f>
        <v>121700</v>
      </c>
      <c r="G48" s="14">
        <f>'[1]多栏账#2023年01月01日-2023年08月31日'!$BA$142</f>
        <v>198350</v>
      </c>
      <c r="H48" s="14"/>
      <c r="I48" s="14"/>
    </row>
    <row r="49" ht="25" customHeight="1" spans="1:9">
      <c r="A49" s="7"/>
      <c r="B49" s="8" t="s">
        <v>18</v>
      </c>
      <c r="C49" s="15" t="s">
        <v>80</v>
      </c>
      <c r="D49" s="14"/>
      <c r="E49" s="14"/>
      <c r="F49" s="14"/>
      <c r="G49" s="14"/>
      <c r="H49" s="14"/>
      <c r="I49" s="14"/>
    </row>
    <row r="50" ht="25" customHeight="1" spans="1:9">
      <c r="A50" s="7"/>
      <c r="B50" s="8" t="s">
        <v>40</v>
      </c>
      <c r="C50" s="15" t="s">
        <v>81</v>
      </c>
      <c r="D50" s="14"/>
      <c r="E50" s="14"/>
      <c r="F50" s="14"/>
      <c r="G50" s="14"/>
      <c r="H50" s="14"/>
      <c r="I50" s="14"/>
    </row>
    <row r="51" ht="25" customHeight="1" spans="1:9">
      <c r="A51" s="7"/>
      <c r="B51" s="8" t="s">
        <v>20</v>
      </c>
      <c r="C51" s="15" t="s">
        <v>82</v>
      </c>
      <c r="D51" s="14"/>
      <c r="E51" s="14"/>
      <c r="F51" s="14"/>
      <c r="G51" s="14"/>
      <c r="H51" s="14"/>
      <c r="I51" s="14"/>
    </row>
    <row r="52" ht="25" customHeight="1" spans="1:9">
      <c r="A52" s="16"/>
      <c r="B52" s="17"/>
      <c r="C52" s="18"/>
      <c r="D52" s="18"/>
      <c r="E52" s="18"/>
      <c r="F52" s="18"/>
      <c r="G52" s="18"/>
      <c r="H52" s="18"/>
      <c r="I52" s="18"/>
    </row>
  </sheetData>
  <mergeCells count="7">
    <mergeCell ref="A1:I1"/>
    <mergeCell ref="A2:C2"/>
    <mergeCell ref="A3:B3"/>
    <mergeCell ref="D3:E3"/>
    <mergeCell ref="F3:G3"/>
    <mergeCell ref="H3:I3"/>
    <mergeCell ref="C3:C4"/>
  </mergeCell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2023-03-16T01:38:00Z</dcterms:created>
  <dcterms:modified xsi:type="dcterms:W3CDTF">2023-09-11T03:56:38Z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5FE8B94236F54036BA9B95C18F8E4E35</vt:lpwstr>
  </property>
  <property fmtid="{D5CDD505-2E9C-101B-9397-08002B2CF9AE}" pid="3" name="KSOProductBuildVer">
    <vt:lpwstr>2052-11.1.0.11691</vt:lpwstr>
  </property>
</Properties>
</file>