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<sst xmlns="http://schemas.openxmlformats.org/spreadsheetml/2006/main" count="101" uniqueCount="83">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</sst>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438">
          <cell r="H438">
            <v>65036.06</v>
          </cell>
          <cell r="I438">
            <v>353224.65</v>
          </cell>
        </row>
        <row r="438">
          <cell r="M438">
            <v>44978.08</v>
          </cell>
          <cell r="N438">
            <v>32736.26</v>
          </cell>
          <cell r="O438">
            <v>22453.53</v>
          </cell>
        </row>
        <row r="438">
          <cell r="Q438">
            <v>3408.37</v>
          </cell>
          <cell r="R438">
            <v>27286</v>
          </cell>
        </row>
        <row r="438">
          <cell r="T438">
            <v>14000</v>
          </cell>
          <cell r="U438">
            <v>145450</v>
          </cell>
          <cell r="V438">
            <v>1840</v>
          </cell>
        </row>
        <row r="438">
          <cell r="Z438">
            <v>8091.58</v>
          </cell>
        </row>
        <row r="438">
          <cell r="AD438">
            <v>11519</v>
          </cell>
        </row>
        <row r="438">
          <cell r="AF438">
            <v>80960</v>
          </cell>
        </row>
        <row r="438">
          <cell r="AK438">
            <v>243836.5</v>
          </cell>
        </row>
        <row r="438">
          <cell r="AN438">
            <v>12026.56</v>
          </cell>
        </row>
        <row r="438">
          <cell r="AW438">
            <v>5654</v>
          </cell>
        </row>
        <row r="439">
          <cell r="H439">
            <v>972180.06</v>
          </cell>
          <cell r="I439">
            <v>1383524.65</v>
          </cell>
          <cell r="J439">
            <v>195844</v>
          </cell>
        </row>
        <row r="439">
          <cell r="M439">
            <v>398795.48</v>
          </cell>
          <cell r="N439">
            <v>32736.26</v>
          </cell>
          <cell r="O439">
            <v>206690.99</v>
          </cell>
        </row>
        <row r="439">
          <cell r="Q439">
            <v>12453.05</v>
          </cell>
          <cell r="R439">
            <v>256178</v>
          </cell>
        </row>
        <row r="439">
          <cell r="T439">
            <v>160000</v>
          </cell>
          <cell r="U439">
            <v>989691.6</v>
          </cell>
          <cell r="V439">
            <v>3140</v>
          </cell>
        </row>
        <row r="439">
          <cell r="X439">
            <v>88.5</v>
          </cell>
          <cell r="Y439">
            <v>3078</v>
          </cell>
          <cell r="Z439">
            <v>41967.61</v>
          </cell>
          <cell r="AA439">
            <v>162138.22</v>
          </cell>
        </row>
        <row r="439">
          <cell r="AD439">
            <v>108743.69</v>
          </cell>
        </row>
        <row r="439">
          <cell r="AF439">
            <v>365368.7</v>
          </cell>
        </row>
        <row r="439">
          <cell r="AI439">
            <v>20220</v>
          </cell>
        </row>
        <row r="439">
          <cell r="AK439">
            <v>487673</v>
          </cell>
        </row>
        <row r="439">
          <cell r="AN439">
            <v>107950.2</v>
          </cell>
          <cell r="AO439">
            <v>373000</v>
          </cell>
          <cell r="AP439">
            <v>30015</v>
          </cell>
        </row>
        <row r="439">
          <cell r="AR439">
            <v>14639</v>
          </cell>
          <cell r="AS439">
            <v>35060</v>
          </cell>
          <cell r="AT439">
            <v>3698</v>
          </cell>
          <cell r="AU439">
            <v>5487.1</v>
          </cell>
        </row>
        <row r="439">
          <cell r="AW439">
            <v>127304</v>
          </cell>
        </row>
        <row r="439">
          <cell r="AY439">
            <v>10000</v>
          </cell>
        </row>
        <row r="439">
          <cell r="BA439">
            <v>362677.5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22" workbookViewId="0">
      <selection activeCell="K28" sqref="K28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  <col min="13" max="13" width="12.625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45169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828664.09</v>
      </c>
      <c r="E5" s="11">
        <f t="shared" si="0"/>
        <v>6870342.61</v>
      </c>
      <c r="F5" s="11">
        <f t="shared" si="0"/>
        <v>1072500.59</v>
      </c>
      <c r="G5" s="11">
        <f t="shared" si="0"/>
        <v>6870342.61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563122.95</v>
      </c>
      <c r="E6" s="12">
        <f t="shared" si="1"/>
        <v>3618402.49</v>
      </c>
      <c r="F6" s="12">
        <f t="shared" si="1"/>
        <v>563122.95</v>
      </c>
      <c r="G6" s="12">
        <f t="shared" si="1"/>
        <v>3618402.49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65036.06</v>
      </c>
      <c r="E7" s="14">
        <f>G7+I7</f>
        <v>972180.06</v>
      </c>
      <c r="F7" s="14">
        <f>'[1]多栏账#2023年01月01日-2023年08月31日'!$H$438</f>
        <v>65036.06</v>
      </c>
      <c r="G7" s="14">
        <f>'[1]多栏账#2023年01月01日-2023年08月31日'!$H$439</f>
        <v>972180.06</v>
      </c>
      <c r="H7" s="14"/>
      <c r="I7" s="14"/>
    </row>
    <row r="8" ht="25" customHeight="1" spans="1:12">
      <c r="A8" s="7"/>
      <c r="B8" s="8" t="s">
        <v>16</v>
      </c>
      <c r="C8" s="15" t="s">
        <v>17</v>
      </c>
      <c r="D8" s="14">
        <f>F8+H8</f>
        <v>353224.65</v>
      </c>
      <c r="E8" s="14">
        <f>G8+I8</f>
        <v>1383524.65</v>
      </c>
      <c r="F8" s="14">
        <f>'[1]多栏账#2023年01月01日-2023年08月31日'!$I$438</f>
        <v>353224.65</v>
      </c>
      <c r="G8" s="14">
        <f>'[1]多栏账#2023年01月01日-2023年08月31日'!$I$439</f>
        <v>1383524.65</v>
      </c>
      <c r="H8" s="14"/>
      <c r="I8" s="14"/>
      <c r="L8">
        <v>60</v>
      </c>
    </row>
    <row r="9" ht="25" customHeight="1" spans="1:9">
      <c r="A9" s="7"/>
      <c r="B9" s="8" t="s">
        <v>18</v>
      </c>
      <c r="C9" s="15" t="s">
        <v>19</v>
      </c>
      <c r="D9" s="14">
        <f>F9+H9</f>
        <v>0</v>
      </c>
      <c r="E9" s="14">
        <f>G9+I9</f>
        <v>195844</v>
      </c>
      <c r="F9" s="14"/>
      <c r="G9" s="14">
        <f>'[1]多栏账#2023年01月01日-2023年08月31日'!$J$439</f>
        <v>195844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>
        <f t="shared" ref="D10:D16" si="2">F11+H11</f>
        <v>44978.08</v>
      </c>
      <c r="E11" s="14">
        <f t="shared" ref="E10:E16" si="3">G11+I11</f>
        <v>398795.48</v>
      </c>
      <c r="F11" s="14">
        <f>'[1]多栏账#2023年01月01日-2023年08月31日'!$M$438</f>
        <v>44978.08</v>
      </c>
      <c r="G11" s="14">
        <f>'[1]多栏账#2023年01月01日-2023年08月31日'!$M$439</f>
        <v>398795.48</v>
      </c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>
        <f>F12+H12</f>
        <v>32736.26</v>
      </c>
      <c r="E12" s="14">
        <f>G12+I12</f>
        <v>32736.26</v>
      </c>
      <c r="F12" s="14">
        <f>'[1]多栏账#2023年01月01日-2023年08月31日'!$N$438</f>
        <v>32736.26</v>
      </c>
      <c r="G12" s="14">
        <f>'[1]多栏账#2023年01月01日-2023年08月31日'!$N$439</f>
        <v>32736.26</v>
      </c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>
        <f t="shared" si="2"/>
        <v>22453.53</v>
      </c>
      <c r="E13" s="14">
        <f t="shared" si="3"/>
        <v>206690.99</v>
      </c>
      <c r="F13" s="14">
        <f>'[1]多栏账#2023年01月01日-2023年08月31日'!$O$438</f>
        <v>22453.53</v>
      </c>
      <c r="G13" s="14">
        <f>'[1]多栏账#2023年01月01日-2023年08月31日'!$O$439</f>
        <v>206690.99</v>
      </c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>
        <f t="shared" si="2"/>
        <v>3408.37</v>
      </c>
      <c r="E14" s="14">
        <f t="shared" si="3"/>
        <v>12453.05</v>
      </c>
      <c r="F14" s="14">
        <f>'[1]多栏账#2023年01月01日-2023年08月31日'!$Q$438</f>
        <v>3408.37</v>
      </c>
      <c r="G14" s="14">
        <f>'[1]多栏账#2023年01月01日-2023年08月31日'!$Q$439</f>
        <v>12453.05</v>
      </c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>
        <f t="shared" si="2"/>
        <v>27286</v>
      </c>
      <c r="E15" s="14">
        <f t="shared" si="3"/>
        <v>256178</v>
      </c>
      <c r="F15" s="14">
        <f>'[1]多栏账#2023年01月01日-2023年08月31日'!$R$438</f>
        <v>27286</v>
      </c>
      <c r="G15" s="14">
        <f>'[1]多栏账#2023年01月01日-2023年08月31日'!$R$439</f>
        <v>256178</v>
      </c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 t="shared" si="2"/>
        <v>14000</v>
      </c>
      <c r="E16" s="14">
        <f t="shared" si="3"/>
        <v>160000</v>
      </c>
      <c r="F16" s="14">
        <f>'[1]多栏账#2023年01月01日-2023年08月31日'!$T$438</f>
        <v>14000</v>
      </c>
      <c r="G16" s="14">
        <f>'[1]多栏账#2023年01月01日-2023年08月31日'!$T$439</f>
        <v>160000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4">SUM(D18:D37)+D42+D43</f>
        <v>265541.14</v>
      </c>
      <c r="E17" s="12">
        <f t="shared" si="4"/>
        <v>2889262.62</v>
      </c>
      <c r="F17" s="12">
        <f t="shared" si="4"/>
        <v>509377.64</v>
      </c>
      <c r="G17" s="12">
        <f t="shared" si="4"/>
        <v>2889262.62</v>
      </c>
      <c r="H17" s="12">
        <f t="shared" si="4"/>
        <v>0</v>
      </c>
      <c r="I17" s="12">
        <f t="shared" si="4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145450</v>
      </c>
      <c r="E18" s="14">
        <f>G18+I18</f>
        <v>989691.6</v>
      </c>
      <c r="F18" s="14">
        <f>'[1]多栏账#2023年01月01日-2023年08月31日'!$U$438</f>
        <v>145450</v>
      </c>
      <c r="G18" s="14">
        <f>'[1]多栏账#2023年01月01日-2023年08月31日'!$U$439</f>
        <v>989691.6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>
        <f>F19+H19</f>
        <v>1840</v>
      </c>
      <c r="E19" s="14">
        <f>G19+I19</f>
        <v>3140</v>
      </c>
      <c r="F19" s="14">
        <f>'[1]多栏账#2023年01月01日-2023年08月31日'!$V$438</f>
        <v>1840</v>
      </c>
      <c r="G19" s="14">
        <f>'[1]多栏账#2023年01月01日-2023年08月31日'!$V$439</f>
        <v>3140</v>
      </c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>
        <f>F21+H21</f>
        <v>0</v>
      </c>
      <c r="E21" s="14">
        <f>G21+I21</f>
        <v>88.5</v>
      </c>
      <c r="F21" s="14"/>
      <c r="G21" s="14">
        <f>'[1]多栏账#2023年01月01日-2023年08月31日'!$X$439</f>
        <v>88.5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>
        <f>F22+H22</f>
        <v>0</v>
      </c>
      <c r="E22" s="14">
        <f>G22+I22</f>
        <v>3078</v>
      </c>
      <c r="F22" s="14"/>
      <c r="G22" s="14">
        <f>'[1]多栏账#2023年01月01日-2023年08月31日'!$Y$439</f>
        <v>3078</v>
      </c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3" si="5">F23+H23</f>
        <v>8091.58</v>
      </c>
      <c r="E23" s="14">
        <f t="shared" ref="E19:E43" si="6">G23+I23</f>
        <v>41967.61</v>
      </c>
      <c r="F23" s="14">
        <f>'[1]多栏账#2023年01月01日-2023年08月31日'!$Z$438</f>
        <v>8091.58</v>
      </c>
      <c r="G23" s="14">
        <f>'[1]多栏账#2023年01月01日-2023年08月31日'!$Z$439</f>
        <v>41967.61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5"/>
        <v>0</v>
      </c>
      <c r="E24" s="14">
        <f t="shared" si="6"/>
        <v>162138.22</v>
      </c>
      <c r="F24" s="14"/>
      <c r="G24" s="14">
        <f>'[1]多栏账#2023年01月01日-2023年08月31日'!$AA$439</f>
        <v>162138.22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5"/>
        <v>11519</v>
      </c>
      <c r="E26" s="14">
        <f t="shared" si="6"/>
        <v>108743.69</v>
      </c>
      <c r="F26" s="14">
        <f>'[1]多栏账#2023年01月01日-2023年08月31日'!$AD$438</f>
        <v>11519</v>
      </c>
      <c r="G26" s="14">
        <f>'[1]多栏账#2023年01月01日-2023年08月31日'!$AD$439</f>
        <v>108743.69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5"/>
        <v>80960</v>
      </c>
      <c r="E28" s="14">
        <f t="shared" si="6"/>
        <v>365368.7</v>
      </c>
      <c r="F28" s="14">
        <f>'[1]多栏账#2023年01月01日-2023年08月31日'!$AF$438</f>
        <v>80960</v>
      </c>
      <c r="G28" s="14">
        <f>'[1]多栏账#2023年01月01日-2023年08月31日'!$AF$439</f>
        <v>365368.7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5"/>
        <v>0</v>
      </c>
      <c r="E31" s="14">
        <f t="shared" si="6"/>
        <v>20220</v>
      </c>
      <c r="F31" s="14"/>
      <c r="G31" s="14">
        <f>'[1]多栏账#2023年01月01日-2023年08月31日'!$AI$439</f>
        <v>20220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/>
      <c r="E33" s="14">
        <f>G33+I33</f>
        <v>487673</v>
      </c>
      <c r="F33" s="14">
        <f>'[1]多栏账#2023年01月01日-2023年08月31日'!$AK$438</f>
        <v>243836.5</v>
      </c>
      <c r="G33" s="14">
        <f>'[1]多栏账#2023年01月01日-2023年08月31日'!$AK$439</f>
        <v>487673</v>
      </c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5"/>
        <v>12026.56</v>
      </c>
      <c r="E34" s="14">
        <f t="shared" si="6"/>
        <v>107950.2</v>
      </c>
      <c r="F34" s="14">
        <f>'[1]多栏账#2023年01月01日-2023年08月31日'!$AN$438</f>
        <v>12026.56</v>
      </c>
      <c r="G34" s="14">
        <f>'[1]多栏账#2023年01月01日-2023年08月31日'!$AN$439</f>
        <v>107950.2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>
        <f t="shared" si="5"/>
        <v>0</v>
      </c>
      <c r="E35" s="14">
        <f t="shared" si="6"/>
        <v>373000</v>
      </c>
      <c r="F35" s="14"/>
      <c r="G35" s="14">
        <f>'[1]多栏账#2023年01月01日-2023年08月31日'!$AO$439</f>
        <v>373000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5"/>
        <v>0</v>
      </c>
      <c r="E36" s="14">
        <f t="shared" si="6"/>
        <v>30015</v>
      </c>
      <c r="F36" s="14"/>
      <c r="G36" s="14">
        <f>'[1]多栏账#2023年01月01日-2023年08月31日'!$AP$439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5"/>
        <v>0</v>
      </c>
      <c r="E37" s="14">
        <f t="shared" si="6"/>
        <v>58884.1</v>
      </c>
      <c r="F37" s="14">
        <f>SUM(F38:F41)</f>
        <v>0</v>
      </c>
      <c r="G37" s="14">
        <f>SUM(G38:G41)</f>
        <v>58884.1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5"/>
        <v>0</v>
      </c>
      <c r="E38" s="14">
        <f t="shared" si="6"/>
        <v>14639</v>
      </c>
      <c r="F38" s="14"/>
      <c r="G38" s="14">
        <f>'[1]多栏账#2023年01月01日-2023年08月31日'!$AR$439</f>
        <v>14639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5"/>
        <v>0</v>
      </c>
      <c r="E39" s="14">
        <f t="shared" si="6"/>
        <v>35060</v>
      </c>
      <c r="F39" s="14"/>
      <c r="G39" s="14">
        <f>'[1]多栏账#2023年01月01日-2023年08月31日'!$AS$439</f>
        <v>35060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5"/>
        <v>0</v>
      </c>
      <c r="E40" s="14">
        <f t="shared" si="6"/>
        <v>3698</v>
      </c>
      <c r="F40" s="14"/>
      <c r="G40" s="14">
        <f>'[1]多栏账#2023年01月01日-2023年08月31日'!$AT$439</f>
        <v>3698</v>
      </c>
      <c r="H40" s="14"/>
      <c r="I40" s="14"/>
    </row>
    <row r="41" ht="25" customHeight="1" spans="1:9">
      <c r="A41" s="7"/>
      <c r="B41" s="8"/>
      <c r="C41" s="15" t="s">
        <v>71</v>
      </c>
      <c r="D41" s="14">
        <f t="shared" si="5"/>
        <v>0</v>
      </c>
      <c r="E41" s="14">
        <f t="shared" si="6"/>
        <v>5487.1</v>
      </c>
      <c r="F41" s="14"/>
      <c r="G41" s="14">
        <f>'[1]多栏账#2023年01月01日-2023年08月31日'!$AU$439</f>
        <v>5487.1</v>
      </c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5"/>
        <v>5654</v>
      </c>
      <c r="E42" s="14">
        <f t="shared" si="6"/>
        <v>127304</v>
      </c>
      <c r="F42" s="14">
        <f>'[1]多栏账#2023年01月01日-2023年08月31日'!$AW$438</f>
        <v>5654</v>
      </c>
      <c r="G42" s="14">
        <f>'[1]多栏账#2023年01月01日-2023年08月31日'!$AW$439</f>
        <v>127304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>
        <f t="shared" si="5"/>
        <v>0</v>
      </c>
      <c r="E43" s="14">
        <f t="shared" si="6"/>
        <v>10000</v>
      </c>
      <c r="F43" s="14"/>
      <c r="G43" s="14">
        <f>'[1]多栏账#2023年01月01日-2023年08月31日'!$AY$439</f>
        <v>10000</v>
      </c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7">SUM(D48:D51)</f>
        <v>0</v>
      </c>
      <c r="E47" s="12">
        <f t="shared" si="7"/>
        <v>362677.5</v>
      </c>
      <c r="F47" s="12">
        <f t="shared" si="7"/>
        <v>0</v>
      </c>
      <c r="G47" s="12">
        <f t="shared" si="7"/>
        <v>362677.5</v>
      </c>
      <c r="H47" s="12">
        <f t="shared" si="7"/>
        <v>0</v>
      </c>
      <c r="I47" s="12">
        <f t="shared" si="7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0</v>
      </c>
      <c r="E48" s="14">
        <f>G48+I48</f>
        <v>362677.5</v>
      </c>
      <c r="F48" s="14"/>
      <c r="G48" s="14">
        <f>'[1]多栏账#2023年01月01日-2023年08月31日'!$BA$439</f>
        <v>362677.5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